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 yWindow="65440" windowWidth="15576" windowHeight="9960" tabRatio="909" activeTab="0"/>
  </bookViews>
  <sheets>
    <sheet name="Example #1 Instructional Costs " sheetId="1" r:id="rId1"/>
    <sheet name="Example #1 Annual Cost " sheetId="2" r:id="rId2"/>
    <sheet name="Example #2 Instructional Costs" sheetId="3" r:id="rId3"/>
    <sheet name="Example #2 Annual Cost" sheetId="4" r:id="rId4"/>
    <sheet name="Example #3 Instructonal Costs" sheetId="5" r:id="rId5"/>
    <sheet name="Example #3 Annual Cost" sheetId="6" r:id="rId6"/>
  </sheets>
  <definedNames/>
  <calcPr fullCalcOnLoad="1"/>
</workbook>
</file>

<file path=xl/comments1.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List>
</comments>
</file>

<file path=xl/comments2.xml><?xml version="1.0" encoding="utf-8"?>
<comments xmlns="http://schemas.openxmlformats.org/spreadsheetml/2006/main">
  <authors>
    <author>Carol A. Twigg</author>
  </authors>
  <commentList>
    <comment ref="F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25" authorId="0">
      <text>
        <r>
          <rPr>
            <b/>
            <sz val="8"/>
            <rFont val="Tahoma"/>
            <family val="2"/>
          </rPr>
          <t>Enter the total course enrollment for fall and spring.</t>
        </r>
        <r>
          <rPr>
            <sz val="8"/>
            <rFont val="Tahoma"/>
            <family val="2"/>
          </rPr>
          <t xml:space="preserve">
</t>
        </r>
      </text>
    </comment>
    <comment ref="F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F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F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F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F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9"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comments3.xml><?xml version="1.0" encoding="utf-8"?>
<comments xmlns="http://schemas.openxmlformats.org/spreadsheetml/2006/main">
  <authors>
    <author>Carol A. Twigg</author>
  </authors>
  <commentLis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A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List>
</comments>
</file>

<file path=xl/comments4.xml><?xml version="1.0" encoding="utf-8"?>
<comments xmlns="http://schemas.openxmlformats.org/spreadsheetml/2006/main">
  <authors>
    <author>Carol A. Twigg</author>
  </authors>
  <commentList>
    <comment ref="A25"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G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10"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9"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comments5.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A20" authorId="0">
      <text>
        <r>
          <rPr>
            <b/>
            <sz val="8"/>
            <rFont val="Tahoma"/>
            <family val="2"/>
          </rPr>
          <t>The average annual salary in the department of a TA/GA plus the average value of his/her annual benefits.</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List>
</comments>
</file>

<file path=xl/comments6.xml><?xml version="1.0" encoding="utf-8"?>
<comments xmlns="http://schemas.openxmlformats.org/spreadsheetml/2006/main">
  <authors>
    <author>Carol A. Twigg</author>
  </authors>
  <commentList>
    <comment ref="A25"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5" authorId="0">
      <text>
        <r>
          <rPr>
            <b/>
            <sz val="8"/>
            <rFont val="Tahoma"/>
            <family val="2"/>
          </rPr>
          <t>Enter the total course enrollment for fall and spring.</t>
        </r>
        <r>
          <rPr>
            <sz val="8"/>
            <rFont val="Tahoma"/>
            <family val="2"/>
          </rPr>
          <t xml:space="preserve">
</t>
        </r>
      </text>
    </comment>
    <comment ref="G1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1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1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1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1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sharedStrings.xml><?xml version="1.0" encoding="utf-8"?>
<sst xmlns="http://schemas.openxmlformats.org/spreadsheetml/2006/main" count="242" uniqueCount="43">
  <si>
    <t xml:space="preserve"> </t>
  </si>
  <si>
    <t>% devoted to instruction</t>
  </si>
  <si>
    <t>Contact hours for course</t>
  </si>
  <si>
    <t>Total hours</t>
  </si>
  <si>
    <t>Cost per hour</t>
  </si>
  <si>
    <t>TAs/GAs</t>
  </si>
  <si>
    <t>GRAND TOTAL</t>
  </si>
  <si>
    <t>Total # of students</t>
  </si>
  <si>
    <t>Cost per student</t>
  </si>
  <si>
    <t>% devoted to one section of this course</t>
  </si>
  <si>
    <t>Adjunct/Part-Time Faculty</t>
  </si>
  <si>
    <t>Salary and benefits</t>
  </si>
  <si>
    <t>Total cost of course coordination</t>
  </si>
  <si>
    <t>Total cost of other personnel</t>
  </si>
  <si>
    <t>Professional/Support Staff</t>
  </si>
  <si>
    <t>Out-of-class hours</t>
  </si>
  <si>
    <t>ANNUAL COST OF THE TRADITIONAL COURSE</t>
  </si>
  <si>
    <t>Total cost of direct instruction</t>
  </si>
  <si>
    <t>Faculty (Tenure-Track)</t>
  </si>
  <si>
    <t>Faculty (Non-Tenure Track)</t>
  </si>
  <si>
    <t>Tenure-Track</t>
  </si>
  <si>
    <t>Undergraduate Assistants</t>
  </si>
  <si>
    <t>Institution:</t>
  </si>
  <si>
    <t>Course:</t>
  </si>
  <si>
    <t>Cost of one section of this course</t>
  </si>
  <si>
    <t>$ per hour</t>
  </si>
  <si>
    <t>In-class contact hours for course</t>
  </si>
  <si>
    <t>ANNUAL COST OF THE REDESIGNED COURSE</t>
  </si>
  <si>
    <t>Sections</t>
  </si>
  <si>
    <t xml:space="preserve">Non-Tenure- </t>
  </si>
  <si>
    <t>Track Faculty</t>
  </si>
  <si>
    <t xml:space="preserve"> Faculty</t>
  </si>
  <si>
    <t>Adjunct/</t>
  </si>
  <si>
    <t>PT Faculty</t>
  </si>
  <si>
    <t># of sections taught in fall and spring</t>
  </si>
  <si>
    <t>Cost of one section</t>
  </si>
  <si>
    <t>Tenure Track</t>
  </si>
  <si>
    <t>Faculty</t>
  </si>
  <si>
    <t>Cost of instruction by type</t>
  </si>
  <si>
    <t>Instructional Costs per Hour</t>
  </si>
  <si>
    <t>Faculty (Tenure Track)</t>
  </si>
  <si>
    <t>This page is missing the cost of Adjunct/PT Faculty</t>
  </si>
  <si>
    <r>
      <rPr>
        <sz val="10"/>
        <color indexed="10"/>
        <rFont val="Arial"/>
        <family val="2"/>
      </rPr>
      <t>In-class c</t>
    </r>
    <r>
      <rPr>
        <sz val="10"/>
        <rFont val="Arial"/>
        <family val="2"/>
      </rPr>
      <t>ontact hours for course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</si>
</sst>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
    <numFmt numFmtId="168" formatCode="&quot;$&quot;#,##0.000"/>
    <numFmt numFmtId="169" formatCode="&quot;$&quot;#,##0.0"/>
    <numFmt numFmtId="170" formatCode="_(&quot;$&quot;* #,##0.000_);_(&quot;$&quot;* \(#,##0.000\);_(&quot;$&quot;* &quot;-&quot;??_);_(@_)"/>
    <numFmt numFmtId="171" formatCode="_(&quot;$&quot;* #,##0.0_);_(&quot;$&quot;* \(#,##0.0\);_(&quot;$&quot;* &quot;-&quot;??_);_(@_)"/>
    <numFmt numFmtId="172" formatCode="_(&quot;$&quot;* #,##0_);_(&quot;$&quot;* \(#,##0\);_(&quot;$&quot;* &quot;-&quot;??_);_(@_)"/>
    <numFmt numFmtId="173" formatCode="0.0000000"/>
    <numFmt numFmtId="174" formatCode="0.0"/>
  </numFmts>
  <fonts count="55">
    <font>
      <sz val="9"/>
      <name val="Geneva"/>
      <family val="0"/>
    </font>
    <font>
      <b/>
      <sz val="9"/>
      <name val="Geneva"/>
      <family val="0"/>
    </font>
    <font>
      <i/>
      <sz val="9"/>
      <name val="Geneva"/>
      <family val="0"/>
    </font>
    <font>
      <b/>
      <i/>
      <sz val="9"/>
      <name val="Geneva"/>
      <family val="0"/>
    </font>
    <font>
      <sz val="10"/>
      <name val="Geneva"/>
      <family val="0"/>
    </font>
    <font>
      <b/>
      <sz val="8"/>
      <name val="Tahoma"/>
      <family val="2"/>
    </font>
    <font>
      <sz val="8"/>
      <name val="Tahoma"/>
      <family val="2"/>
    </font>
    <font>
      <u val="single"/>
      <sz val="9"/>
      <color indexed="12"/>
      <name val="Geneva"/>
      <family val="0"/>
    </font>
    <font>
      <u val="single"/>
      <sz val="9"/>
      <color indexed="36"/>
      <name val="Geneva"/>
      <family val="0"/>
    </font>
    <font>
      <sz val="12"/>
      <name val="Geneva"/>
      <family val="0"/>
    </font>
    <font>
      <b/>
      <sz val="12"/>
      <name val="Arial"/>
      <family val="2"/>
    </font>
    <font>
      <sz val="9"/>
      <name val="Arial"/>
      <family val="2"/>
    </font>
    <font>
      <b/>
      <sz val="10"/>
      <name val="Arial"/>
      <family val="2"/>
    </font>
    <font>
      <sz val="10"/>
      <name val="Arial"/>
      <family val="2"/>
    </font>
    <font>
      <b/>
      <sz val="9"/>
      <name val="Arial"/>
      <family val="2"/>
    </font>
    <font>
      <b/>
      <sz val="14"/>
      <name val="Arial"/>
      <family val="2"/>
    </font>
    <font>
      <sz val="12"/>
      <name val="Arial"/>
      <family val="2"/>
    </font>
    <font>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Arial"/>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5">
    <xf numFmtId="0" fontId="0" fillId="0" borderId="0" xfId="0" applyAlignment="1">
      <alignment/>
    </xf>
    <xf numFmtId="0" fontId="4" fillId="0" borderId="0" xfId="57">
      <alignment/>
      <protection/>
    </xf>
    <xf numFmtId="165" fontId="4" fillId="0" borderId="0" xfId="57" applyNumberFormat="1">
      <alignment/>
      <protection/>
    </xf>
    <xf numFmtId="9" fontId="4" fillId="0" borderId="0" xfId="57" applyNumberFormat="1">
      <alignment/>
      <protection/>
    </xf>
    <xf numFmtId="3" fontId="4" fillId="0" borderId="0" xfId="57" applyNumberFormat="1">
      <alignment/>
      <protection/>
    </xf>
    <xf numFmtId="0" fontId="0" fillId="0" borderId="0" xfId="0" applyFont="1" applyAlignment="1">
      <alignment/>
    </xf>
    <xf numFmtId="165" fontId="9" fillId="0" borderId="0" xfId="57" applyNumberFormat="1" applyFont="1">
      <alignment/>
      <protection/>
    </xf>
    <xf numFmtId="0" fontId="9" fillId="0" borderId="0" xfId="0" applyFont="1" applyAlignment="1">
      <alignment/>
    </xf>
    <xf numFmtId="0" fontId="4" fillId="0" borderId="0" xfId="0" applyFont="1" applyAlignment="1">
      <alignment/>
    </xf>
    <xf numFmtId="0" fontId="10" fillId="0" borderId="0" xfId="57" applyFont="1">
      <alignment/>
      <protection/>
    </xf>
    <xf numFmtId="0" fontId="11" fillId="0" borderId="0" xfId="0" applyFont="1" applyAlignment="1">
      <alignment/>
    </xf>
    <xf numFmtId="165" fontId="12" fillId="0" borderId="0" xfId="57" applyNumberFormat="1" applyFont="1">
      <alignment/>
      <protection/>
    </xf>
    <xf numFmtId="165" fontId="13" fillId="0" borderId="0" xfId="57" applyNumberFormat="1" applyFont="1">
      <alignment/>
      <protection/>
    </xf>
    <xf numFmtId="9" fontId="13" fillId="0" borderId="0" xfId="57" applyNumberFormat="1" applyFont="1">
      <alignment/>
      <protection/>
    </xf>
    <xf numFmtId="165" fontId="13" fillId="33" borderId="0" xfId="57" applyNumberFormat="1" applyFont="1" applyFill="1">
      <alignment/>
      <protection/>
    </xf>
    <xf numFmtId="3" fontId="13" fillId="0" borderId="0" xfId="57" applyNumberFormat="1" applyFont="1">
      <alignment/>
      <protection/>
    </xf>
    <xf numFmtId="165" fontId="13" fillId="0" borderId="0" xfId="57" applyNumberFormat="1" applyFont="1" applyAlignment="1" quotePrefix="1">
      <alignment horizontal="left"/>
      <protection/>
    </xf>
    <xf numFmtId="0" fontId="13" fillId="0" borderId="0" xfId="57" applyFont="1">
      <alignment/>
      <protection/>
    </xf>
    <xf numFmtId="167" fontId="13" fillId="0" borderId="0" xfId="57" applyNumberFormat="1" applyFont="1">
      <alignment/>
      <protection/>
    </xf>
    <xf numFmtId="165" fontId="13" fillId="0" borderId="0" xfId="57" applyNumberFormat="1" applyFont="1" applyFill="1">
      <alignment/>
      <protection/>
    </xf>
    <xf numFmtId="165" fontId="12" fillId="0" borderId="0" xfId="57" applyNumberFormat="1" applyFont="1" applyAlignment="1">
      <alignment horizontal="left"/>
      <protection/>
    </xf>
    <xf numFmtId="8" fontId="13" fillId="0" borderId="0" xfId="0" applyNumberFormat="1" applyFont="1" applyAlignment="1">
      <alignment/>
    </xf>
    <xf numFmtId="0" fontId="12" fillId="0" borderId="0" xfId="57" applyFont="1" applyAlignment="1">
      <alignment/>
      <protection/>
    </xf>
    <xf numFmtId="0" fontId="12" fillId="0" borderId="0" xfId="57" applyFont="1" applyAlignment="1">
      <alignment horizontal="left"/>
      <protection/>
    </xf>
    <xf numFmtId="0" fontId="14" fillId="0" borderId="0" xfId="0" applyFont="1" applyAlignment="1">
      <alignment/>
    </xf>
    <xf numFmtId="0" fontId="14" fillId="0" borderId="0" xfId="0" applyFont="1" applyAlignment="1">
      <alignment horizontal="left"/>
    </xf>
    <xf numFmtId="0" fontId="12" fillId="0" borderId="0" xfId="57" applyFont="1">
      <alignment/>
      <protection/>
    </xf>
    <xf numFmtId="0" fontId="14" fillId="0" borderId="0" xfId="0" applyFont="1" applyAlignment="1">
      <alignment/>
    </xf>
    <xf numFmtId="0" fontId="12" fillId="0" borderId="0" xfId="57" applyFont="1" applyFill="1">
      <alignment/>
      <protection/>
    </xf>
    <xf numFmtId="0" fontId="13" fillId="34" borderId="0" xfId="57" applyFont="1" applyFill="1">
      <alignment/>
      <protection/>
    </xf>
    <xf numFmtId="0" fontId="13" fillId="0" borderId="0" xfId="0" applyFont="1" applyFill="1" applyAlignment="1">
      <alignment/>
    </xf>
    <xf numFmtId="0" fontId="13" fillId="0" borderId="0" xfId="0" applyFont="1" applyAlignment="1">
      <alignment/>
    </xf>
    <xf numFmtId="165" fontId="13" fillId="33" borderId="0" xfId="0" applyNumberFormat="1" applyFont="1" applyFill="1" applyAlignment="1">
      <alignment/>
    </xf>
    <xf numFmtId="0" fontId="12" fillId="34" borderId="0" xfId="57" applyFont="1" applyFill="1">
      <alignment/>
      <protection/>
    </xf>
    <xf numFmtId="165" fontId="53" fillId="33" borderId="0" xfId="0" applyNumberFormat="1" applyFont="1" applyFill="1" applyAlignment="1">
      <alignment/>
    </xf>
    <xf numFmtId="165" fontId="12" fillId="34" borderId="0" xfId="57" applyNumberFormat="1" applyFont="1" applyFill="1">
      <alignment/>
      <protection/>
    </xf>
    <xf numFmtId="0" fontId="53" fillId="0" borderId="0" xfId="57" applyFont="1">
      <alignment/>
      <protection/>
    </xf>
    <xf numFmtId="0" fontId="12" fillId="0" borderId="0" xfId="0" applyFont="1" applyAlignment="1">
      <alignment/>
    </xf>
    <xf numFmtId="0" fontId="15" fillId="0" borderId="0" xfId="57" applyFont="1">
      <alignment/>
      <protection/>
    </xf>
    <xf numFmtId="6" fontId="13" fillId="0" borderId="0" xfId="0" applyNumberFormat="1" applyFont="1" applyAlignment="1">
      <alignment/>
    </xf>
    <xf numFmtId="0" fontId="12" fillId="0" borderId="0" xfId="0" applyFont="1" applyAlignment="1">
      <alignment/>
    </xf>
    <xf numFmtId="0" fontId="12" fillId="0" borderId="0" xfId="0" applyFont="1" applyAlignment="1">
      <alignment horizontal="left"/>
    </xf>
    <xf numFmtId="0" fontId="11" fillId="33" borderId="0" xfId="0" applyFont="1" applyFill="1" applyAlignment="1">
      <alignment/>
    </xf>
    <xf numFmtId="5" fontId="12" fillId="0" borderId="0" xfId="44" applyNumberFormat="1" applyFont="1" applyAlignment="1">
      <alignment/>
    </xf>
    <xf numFmtId="5" fontId="12" fillId="34" borderId="0" xfId="44" applyNumberFormat="1" applyFont="1" applyFill="1" applyAlignment="1">
      <alignment/>
    </xf>
    <xf numFmtId="5" fontId="13" fillId="0" borderId="0" xfId="57" applyNumberFormat="1" applyFont="1">
      <alignment/>
      <protection/>
    </xf>
    <xf numFmtId="5" fontId="11" fillId="0" borderId="0" xfId="0" applyNumberFormat="1" applyFont="1" applyAlignment="1">
      <alignment/>
    </xf>
    <xf numFmtId="7" fontId="13" fillId="0" borderId="0" xfId="44" applyNumberFormat="1" applyFont="1" applyAlignment="1">
      <alignment/>
    </xf>
    <xf numFmtId="0" fontId="16" fillId="0" borderId="0" xfId="0" applyFont="1" applyAlignment="1">
      <alignment/>
    </xf>
    <xf numFmtId="165" fontId="13" fillId="33" borderId="0" xfId="44" applyNumberFormat="1" applyFont="1" applyFill="1" applyAlignment="1">
      <alignment/>
    </xf>
    <xf numFmtId="165" fontId="13" fillId="0" borderId="0" xfId="44" applyNumberFormat="1" applyFont="1" applyAlignment="1">
      <alignment/>
    </xf>
    <xf numFmtId="165" fontId="12" fillId="34" borderId="0" xfId="44" applyNumberFormat="1" applyFont="1" applyFill="1" applyAlignment="1">
      <alignment/>
    </xf>
    <xf numFmtId="165" fontId="12" fillId="0" borderId="0" xfId="44" applyNumberFormat="1" applyFont="1" applyAlignment="1">
      <alignment/>
    </xf>
    <xf numFmtId="0" fontId="13" fillId="33" borderId="0" xfId="0" applyFont="1" applyFill="1" applyAlignment="1">
      <alignment/>
    </xf>
    <xf numFmtId="0" fontId="38" fillId="26" borderId="0" xfId="39"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mistry Spread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G27" sqref="G27"/>
    </sheetView>
  </sheetViews>
  <sheetFormatPr defaultColWidth="9.00390625" defaultRowHeight="12"/>
  <cols>
    <col min="1" max="1" width="37.75390625" style="0" customWidth="1"/>
    <col min="2" max="2" width="13.125" style="0" bestFit="1" customWidth="1"/>
    <col min="3" max="3" width="5.625" style="0" customWidth="1"/>
    <col min="4" max="4" width="34.375" style="0" bestFit="1" customWidth="1"/>
    <col min="5" max="5" width="11.375" style="0" bestFit="1" customWidth="1"/>
    <col min="6" max="6" width="8.75390625" style="0" bestFit="1" customWidth="1"/>
    <col min="7" max="7" width="34.375" style="0" bestFit="1" customWidth="1"/>
    <col min="8" max="8" width="7.625" style="0" bestFit="1" customWidth="1"/>
    <col min="9" max="9" width="8.75390625" style="0" customWidth="1"/>
    <col min="10" max="10" width="24.875" style="0" bestFit="1" customWidth="1"/>
    <col min="11" max="11" width="7.00390625" style="0" bestFit="1" customWidth="1"/>
  </cols>
  <sheetData>
    <row r="1" spans="1:5" ht="18">
      <c r="A1" s="38" t="s">
        <v>22</v>
      </c>
      <c r="B1" s="10"/>
      <c r="C1" s="10"/>
      <c r="D1" s="10"/>
      <c r="E1" s="10"/>
    </row>
    <row r="2" spans="1:5" ht="18">
      <c r="A2" s="38" t="s">
        <v>23</v>
      </c>
      <c r="B2" s="10"/>
      <c r="C2" s="10"/>
      <c r="D2" s="10"/>
      <c r="E2" s="10"/>
    </row>
    <row r="3" spans="1:5" ht="12">
      <c r="A3" s="10"/>
      <c r="B3" s="10"/>
      <c r="C3" s="10"/>
      <c r="D3" s="10"/>
      <c r="E3" s="10"/>
    </row>
    <row r="4" spans="1:5" ht="12.75">
      <c r="A4" s="26" t="s">
        <v>39</v>
      </c>
      <c r="B4" s="10"/>
      <c r="C4" s="10"/>
      <c r="D4" s="10"/>
      <c r="E4" s="10"/>
    </row>
    <row r="5" spans="1:5" ht="12">
      <c r="A5" s="10"/>
      <c r="B5" s="10"/>
      <c r="C5" s="10"/>
      <c r="D5" s="10"/>
      <c r="E5" s="10"/>
    </row>
    <row r="6" spans="1:5" s="1" customFormat="1" ht="12.75">
      <c r="A6" s="11" t="s">
        <v>18</v>
      </c>
      <c r="B6" s="12"/>
      <c r="C6" s="12" t="s">
        <v>0</v>
      </c>
      <c r="D6" s="11" t="s">
        <v>19</v>
      </c>
      <c r="E6" s="12"/>
    </row>
    <row r="7" spans="1:5" s="1" customFormat="1" ht="12.75">
      <c r="A7" s="11"/>
      <c r="B7" s="12"/>
      <c r="C7" s="12"/>
      <c r="D7" s="11"/>
      <c r="E7" s="12"/>
    </row>
    <row r="8" spans="1:5" s="1" customFormat="1" ht="12.75">
      <c r="A8" s="12" t="s">
        <v>11</v>
      </c>
      <c r="B8" s="12">
        <v>77064.44</v>
      </c>
      <c r="C8" s="12"/>
      <c r="D8" s="12" t="s">
        <v>11</v>
      </c>
      <c r="E8" s="12">
        <v>49824.8</v>
      </c>
    </row>
    <row r="9" spans="1:5" s="1" customFormat="1" ht="12.75">
      <c r="A9" s="12" t="s">
        <v>1</v>
      </c>
      <c r="B9" s="13">
        <v>0.5</v>
      </c>
      <c r="C9" s="12"/>
      <c r="D9" s="12" t="s">
        <v>1</v>
      </c>
      <c r="E9" s="13">
        <v>1</v>
      </c>
    </row>
    <row r="10" spans="1:5" s="1" customFormat="1" ht="12.75">
      <c r="A10" s="12" t="s">
        <v>9</v>
      </c>
      <c r="B10" s="13">
        <v>0.25</v>
      </c>
      <c r="C10" s="12"/>
      <c r="D10" s="12" t="s">
        <v>9</v>
      </c>
      <c r="E10" s="13">
        <v>0.1</v>
      </c>
    </row>
    <row r="11" spans="1:5" s="1" customFormat="1" ht="12.75">
      <c r="A11" s="12" t="s">
        <v>24</v>
      </c>
      <c r="B11" s="14">
        <f>B8*B9*B10</f>
        <v>9633.055</v>
      </c>
      <c r="C11" s="12"/>
      <c r="D11" s="12" t="s">
        <v>24</v>
      </c>
      <c r="E11" s="14">
        <f>E8*E9*E10</f>
        <v>4982.4800000000005</v>
      </c>
    </row>
    <row r="12" spans="1:5" s="1" customFormat="1" ht="12.75">
      <c r="A12" s="12"/>
      <c r="B12" s="12"/>
      <c r="C12" s="12"/>
      <c r="D12" s="12"/>
      <c r="E12" s="12"/>
    </row>
    <row r="13" spans="1:5" s="1" customFormat="1" ht="12.75">
      <c r="A13" s="12" t="s">
        <v>26</v>
      </c>
      <c r="B13" s="15">
        <v>45</v>
      </c>
      <c r="C13" s="12"/>
      <c r="D13" s="12" t="s">
        <v>2</v>
      </c>
      <c r="E13" s="15">
        <v>45</v>
      </c>
    </row>
    <row r="14" spans="1:5" s="1" customFormat="1" ht="12.75">
      <c r="A14" s="12" t="s">
        <v>15</v>
      </c>
      <c r="B14" s="15">
        <v>90</v>
      </c>
      <c r="C14" s="12" t="s">
        <v>0</v>
      </c>
      <c r="D14" s="12" t="s">
        <v>15</v>
      </c>
      <c r="E14" s="15">
        <v>90</v>
      </c>
    </row>
    <row r="15" spans="1:5" s="1" customFormat="1" ht="12.75">
      <c r="A15" s="12" t="s">
        <v>3</v>
      </c>
      <c r="B15" s="15">
        <f>SUM(B13:B14)</f>
        <v>135</v>
      </c>
      <c r="C15" s="12" t="s">
        <v>0</v>
      </c>
      <c r="D15" s="12" t="s">
        <v>3</v>
      </c>
      <c r="E15" s="15">
        <f>SUM(E13:E14)</f>
        <v>135</v>
      </c>
    </row>
    <row r="16" spans="1:5" s="1" customFormat="1" ht="12.75">
      <c r="A16" s="16" t="s">
        <v>4</v>
      </c>
      <c r="B16" s="12">
        <f>+B11/B15</f>
        <v>71.35596296296296</v>
      </c>
      <c r="C16" s="12" t="s">
        <v>0</v>
      </c>
      <c r="D16" s="16" t="s">
        <v>4</v>
      </c>
      <c r="E16" s="12">
        <f>+E11/E15</f>
        <v>36.90725925925926</v>
      </c>
    </row>
    <row r="17" spans="1:5" s="1" customFormat="1" ht="12.75">
      <c r="A17" s="17"/>
      <c r="B17" s="17"/>
      <c r="C17" s="17"/>
      <c r="D17" s="17"/>
      <c r="E17" s="17"/>
    </row>
    <row r="18" spans="1:5" ht="12.75">
      <c r="A18" s="11" t="s">
        <v>5</v>
      </c>
      <c r="B18" s="12" t="s">
        <v>0</v>
      </c>
      <c r="C18" s="12"/>
      <c r="D18" s="11" t="s">
        <v>10</v>
      </c>
      <c r="E18" s="12"/>
    </row>
    <row r="19" spans="1:5" ht="12.75">
      <c r="A19" s="11"/>
      <c r="B19" s="12"/>
      <c r="C19" s="12"/>
      <c r="D19" s="11"/>
      <c r="E19" s="12"/>
    </row>
    <row r="20" spans="1:5" ht="12.75">
      <c r="A20" s="12" t="s">
        <v>11</v>
      </c>
      <c r="B20" s="12">
        <v>16190</v>
      </c>
      <c r="C20" s="12"/>
      <c r="D20" s="12" t="s">
        <v>11</v>
      </c>
      <c r="E20" s="14"/>
    </row>
    <row r="21" spans="1:5" ht="12.75">
      <c r="A21" s="12" t="s">
        <v>1</v>
      </c>
      <c r="B21" s="13">
        <v>1</v>
      </c>
      <c r="C21" s="12"/>
      <c r="D21" s="10"/>
      <c r="E21" s="13"/>
    </row>
    <row r="22" spans="1:5" ht="12.75">
      <c r="A22" s="12" t="s">
        <v>9</v>
      </c>
      <c r="B22" s="18">
        <v>0.075</v>
      </c>
      <c r="C22" s="12"/>
      <c r="D22" s="12" t="s">
        <v>2</v>
      </c>
      <c r="E22" s="15"/>
    </row>
    <row r="23" spans="1:8" ht="12.75">
      <c r="A23" s="12" t="s">
        <v>24</v>
      </c>
      <c r="B23" s="14">
        <f>B20*B21*B22</f>
        <v>1214.25</v>
      </c>
      <c r="C23" s="12"/>
      <c r="D23" s="12" t="s">
        <v>15</v>
      </c>
      <c r="E23" s="15"/>
      <c r="H23" s="2"/>
    </row>
    <row r="24" spans="1:8" ht="12.75">
      <c r="A24" s="12"/>
      <c r="B24" s="12"/>
      <c r="C24" s="12"/>
      <c r="D24" s="12" t="s">
        <v>3</v>
      </c>
      <c r="E24" s="15"/>
      <c r="H24" s="2"/>
    </row>
    <row r="25" spans="1:5" ht="12.75">
      <c r="A25" s="12" t="s">
        <v>2</v>
      </c>
      <c r="B25" s="15">
        <v>45</v>
      </c>
      <c r="C25" s="12" t="s">
        <v>0</v>
      </c>
      <c r="D25" s="16" t="s">
        <v>4</v>
      </c>
      <c r="E25" s="12"/>
    </row>
    <row r="26" spans="1:8" ht="12.75">
      <c r="A26" s="12" t="s">
        <v>15</v>
      </c>
      <c r="B26" s="15">
        <v>5</v>
      </c>
      <c r="C26" s="12" t="s">
        <v>0</v>
      </c>
      <c r="D26" s="12"/>
      <c r="E26" s="17"/>
      <c r="H26" s="2"/>
    </row>
    <row r="27" spans="1:5" ht="12.75">
      <c r="A27" s="12" t="s">
        <v>3</v>
      </c>
      <c r="B27" s="15">
        <f>SUM(B25:B26)</f>
        <v>50</v>
      </c>
      <c r="C27" s="12" t="s">
        <v>0</v>
      </c>
      <c r="D27" s="12"/>
      <c r="E27" s="17"/>
    </row>
    <row r="28" spans="1:5" ht="12.75">
      <c r="A28" s="16" t="s">
        <v>4</v>
      </c>
      <c r="B28" s="19">
        <f>+B23/B27</f>
        <v>24.285</v>
      </c>
      <c r="C28" s="12" t="s">
        <v>0</v>
      </c>
      <c r="D28" s="12"/>
      <c r="E28" s="17"/>
    </row>
    <row r="29" spans="1:5" ht="12">
      <c r="A29" s="10"/>
      <c r="B29" s="10"/>
      <c r="C29" s="10"/>
      <c r="D29" s="10"/>
      <c r="E29" s="10"/>
    </row>
    <row r="30" spans="1:11" s="1" customFormat="1" ht="12.75">
      <c r="A30" s="11" t="s">
        <v>14</v>
      </c>
      <c r="B30" s="20" t="s">
        <v>25</v>
      </c>
      <c r="C30" s="10"/>
      <c r="D30" s="11" t="s">
        <v>21</v>
      </c>
      <c r="E30" s="20" t="s">
        <v>25</v>
      </c>
      <c r="G30"/>
      <c r="H30"/>
      <c r="I30"/>
      <c r="J30"/>
      <c r="K30"/>
    </row>
    <row r="31" spans="1:5" ht="12.75">
      <c r="A31" s="10"/>
      <c r="B31" s="10"/>
      <c r="C31" s="10"/>
      <c r="D31" s="10"/>
      <c r="E31" s="21">
        <v>7.25</v>
      </c>
    </row>
    <row r="42" ht="12.75">
      <c r="H42" s="1"/>
    </row>
    <row r="44" s="1" customFormat="1" ht="12.75"/>
  </sheetData>
  <sheetProtection/>
  <printOptions/>
  <pageMargins left="0.7" right="0.7" top="0.75" bottom="0.75" header="0.3" footer="0.3"/>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B13" sqref="B13"/>
    </sheetView>
  </sheetViews>
  <sheetFormatPr defaultColWidth="9.00390625" defaultRowHeight="12"/>
  <cols>
    <col min="1" max="1" width="34.375" style="0" customWidth="1"/>
    <col min="2" max="2" width="14.375" style="0" customWidth="1"/>
    <col min="3" max="3" width="14.25390625" style="0" customWidth="1"/>
    <col min="4" max="5" width="12.75390625" style="0" customWidth="1"/>
    <col min="6" max="6" width="31.50390625" style="0" bestFit="1" customWidth="1"/>
  </cols>
  <sheetData>
    <row r="1" spans="1:6" ht="18">
      <c r="A1" s="38" t="s">
        <v>22</v>
      </c>
      <c r="B1" s="17"/>
      <c r="C1" s="17"/>
      <c r="D1" s="17"/>
      <c r="E1" s="17"/>
      <c r="F1" s="54" t="s">
        <v>41</v>
      </c>
    </row>
    <row r="2" spans="1:6" ht="18">
      <c r="A2" s="38" t="s">
        <v>23</v>
      </c>
      <c r="B2" s="17"/>
      <c r="C2" s="17"/>
      <c r="D2" s="17"/>
      <c r="E2" s="17"/>
      <c r="F2" s="17"/>
    </row>
    <row r="3" spans="1:6" ht="12.75">
      <c r="A3" s="10"/>
      <c r="B3" s="22" t="s">
        <v>20</v>
      </c>
      <c r="C3" s="23" t="s">
        <v>29</v>
      </c>
      <c r="D3" s="10"/>
      <c r="E3" s="10"/>
      <c r="F3" s="10"/>
    </row>
    <row r="4" spans="1:6" ht="12.75">
      <c r="A4" s="10"/>
      <c r="B4" s="24" t="s">
        <v>31</v>
      </c>
      <c r="C4" s="25" t="s">
        <v>30</v>
      </c>
      <c r="D4" s="26" t="s">
        <v>5</v>
      </c>
      <c r="E4" s="27"/>
      <c r="F4" s="10"/>
    </row>
    <row r="5" spans="1:6" ht="12.75">
      <c r="A5" s="26"/>
      <c r="B5" s="26" t="s">
        <v>28</v>
      </c>
      <c r="C5" s="26" t="s">
        <v>28</v>
      </c>
      <c r="D5" s="26" t="s">
        <v>28</v>
      </c>
      <c r="E5" s="28"/>
      <c r="F5" s="10"/>
    </row>
    <row r="6" spans="1:6" ht="12.75">
      <c r="A6" s="26"/>
      <c r="B6" s="26"/>
      <c r="C6" s="26"/>
      <c r="D6" s="26"/>
      <c r="E6" s="10"/>
      <c r="F6" s="10" t="s">
        <v>0</v>
      </c>
    </row>
    <row r="7" spans="1:6" ht="12.75">
      <c r="A7" s="26" t="s">
        <v>16</v>
      </c>
      <c r="B7" s="26"/>
      <c r="C7" s="26"/>
      <c r="D7" s="26"/>
      <c r="E7" s="26"/>
      <c r="F7" s="26"/>
    </row>
    <row r="8" spans="1:6" ht="12.75">
      <c r="A8" s="26"/>
      <c r="B8" s="17"/>
      <c r="C8" s="17"/>
      <c r="D8" s="17"/>
      <c r="E8" s="12"/>
      <c r="F8" s="12"/>
    </row>
    <row r="9" spans="1:6" ht="12.75">
      <c r="A9" s="17" t="s">
        <v>34</v>
      </c>
      <c r="B9" s="29">
        <v>15</v>
      </c>
      <c r="C9" s="29">
        <v>13</v>
      </c>
      <c r="D9" s="29">
        <v>0</v>
      </c>
      <c r="E9" s="30"/>
      <c r="F9" s="31"/>
    </row>
    <row r="10" spans="1:6" ht="12.75">
      <c r="A10" s="17" t="s">
        <v>35</v>
      </c>
      <c r="B10" s="32">
        <v>9633</v>
      </c>
      <c r="C10" s="32">
        <v>4982</v>
      </c>
      <c r="D10" s="32">
        <v>0</v>
      </c>
      <c r="E10" s="31"/>
      <c r="F10" s="31"/>
    </row>
    <row r="11" spans="1:6" ht="12.75">
      <c r="A11" s="17" t="s">
        <v>17</v>
      </c>
      <c r="B11" s="12">
        <f>+B9*B10</f>
        <v>144495</v>
      </c>
      <c r="C11" s="12">
        <f>+C9*C10</f>
        <v>64766</v>
      </c>
      <c r="D11" s="12">
        <f>+D9*D10</f>
        <v>0</v>
      </c>
      <c r="E11" s="11">
        <f>SUM(B11:D11)</f>
        <v>209261</v>
      </c>
      <c r="F11" s="17" t="s">
        <v>17</v>
      </c>
    </row>
    <row r="12" spans="1:6" ht="12.75">
      <c r="A12" s="17"/>
      <c r="B12" s="17"/>
      <c r="C12" s="12"/>
      <c r="D12" s="12"/>
      <c r="E12" s="33"/>
      <c r="F12" s="31" t="s">
        <v>12</v>
      </c>
    </row>
    <row r="13" spans="1:6" ht="12.75">
      <c r="A13" s="26" t="s">
        <v>6</v>
      </c>
      <c r="B13" s="12">
        <f>SUM(E11:E13)</f>
        <v>209261</v>
      </c>
      <c r="C13" s="17"/>
      <c r="D13" s="31"/>
      <c r="E13" s="33"/>
      <c r="F13" s="31" t="s">
        <v>13</v>
      </c>
    </row>
    <row r="14" spans="1:6" ht="12.75">
      <c r="A14" s="26" t="s">
        <v>7</v>
      </c>
      <c r="B14" s="29">
        <v>967</v>
      </c>
      <c r="C14" s="17"/>
      <c r="D14" s="31"/>
      <c r="E14" s="17"/>
      <c r="F14" s="17"/>
    </row>
    <row r="15" spans="1:6" ht="12.75">
      <c r="A15" s="26" t="s">
        <v>8</v>
      </c>
      <c r="B15" s="11">
        <f>+B13/B14</f>
        <v>216.40227507755947</v>
      </c>
      <c r="C15" s="17"/>
      <c r="D15" s="31"/>
      <c r="E15" s="17"/>
      <c r="F15" s="17"/>
    </row>
    <row r="16" spans="1:6" ht="12.75">
      <c r="A16" s="26"/>
      <c r="B16" s="17"/>
      <c r="C16" s="17"/>
      <c r="D16" s="31"/>
      <c r="E16" s="17"/>
      <c r="F16" s="17"/>
    </row>
    <row r="17" spans="1:6" ht="12.75">
      <c r="A17" s="10"/>
      <c r="B17" s="31"/>
      <c r="C17" s="31"/>
      <c r="D17" s="31"/>
      <c r="E17" s="31"/>
      <c r="F17" s="31"/>
    </row>
    <row r="18" spans="1:6" ht="12.75">
      <c r="A18" s="26" t="s">
        <v>27</v>
      </c>
      <c r="B18" s="17"/>
      <c r="C18" s="17"/>
      <c r="D18" s="17"/>
      <c r="E18" s="12"/>
      <c r="F18" s="12"/>
    </row>
    <row r="19" spans="1:6" ht="12.75">
      <c r="A19" s="26"/>
      <c r="B19" s="17"/>
      <c r="C19" s="17"/>
      <c r="D19" s="17"/>
      <c r="E19" s="12"/>
      <c r="F19" s="12"/>
    </row>
    <row r="20" spans="1:6" ht="12.75">
      <c r="A20" s="17" t="s">
        <v>34</v>
      </c>
      <c r="B20" s="29">
        <v>6</v>
      </c>
      <c r="C20" s="29">
        <v>6</v>
      </c>
      <c r="D20" s="29">
        <v>12</v>
      </c>
      <c r="E20" s="31"/>
      <c r="F20" s="31"/>
    </row>
    <row r="21" spans="1:6" ht="12.75">
      <c r="A21" s="17" t="s">
        <v>35</v>
      </c>
      <c r="B21" s="32">
        <v>9633</v>
      </c>
      <c r="C21" s="32">
        <v>4982</v>
      </c>
      <c r="D21" s="34">
        <v>1214.25</v>
      </c>
      <c r="E21" s="31"/>
      <c r="F21" s="12"/>
    </row>
    <row r="22" spans="1:6" ht="12.75">
      <c r="A22" s="17" t="s">
        <v>38</v>
      </c>
      <c r="B22" s="12">
        <f>+B20*B21</f>
        <v>57798</v>
      </c>
      <c r="C22" s="12">
        <f>+C20*C21</f>
        <v>29892</v>
      </c>
      <c r="D22" s="12">
        <f>+D20*D21</f>
        <v>14571</v>
      </c>
      <c r="E22" s="11">
        <f>SUM(B22:D22)</f>
        <v>102261</v>
      </c>
      <c r="F22" s="17" t="s">
        <v>17</v>
      </c>
    </row>
    <row r="23" spans="1:6" ht="12.75">
      <c r="A23" s="17"/>
      <c r="B23" s="17"/>
      <c r="C23" s="17"/>
      <c r="D23" s="17"/>
      <c r="E23" s="33"/>
      <c r="F23" s="31" t="s">
        <v>12</v>
      </c>
    </row>
    <row r="24" spans="1:6" ht="12.75">
      <c r="A24" s="26" t="s">
        <v>6</v>
      </c>
      <c r="B24" s="12">
        <f>SUM(E22:E24)</f>
        <v>106263</v>
      </c>
      <c r="C24" s="17"/>
      <c r="D24" s="31"/>
      <c r="E24" s="35">
        <v>4002</v>
      </c>
      <c r="F24" s="31" t="s">
        <v>13</v>
      </c>
    </row>
    <row r="25" spans="1:6" ht="12.75">
      <c r="A25" s="26" t="s">
        <v>7</v>
      </c>
      <c r="B25" s="29">
        <v>967</v>
      </c>
      <c r="C25" s="17"/>
      <c r="D25" s="31"/>
      <c r="E25" s="10"/>
      <c r="F25" s="10"/>
    </row>
    <row r="26" spans="1:6" ht="12.75">
      <c r="A26" s="26" t="s">
        <v>8</v>
      </c>
      <c r="B26" s="11">
        <f>+B24/B25</f>
        <v>109.88934850051706</v>
      </c>
      <c r="C26" s="17"/>
      <c r="D26" s="31"/>
      <c r="E26" s="36"/>
      <c r="F26" s="17"/>
    </row>
    <row r="27" spans="2:6" ht="12.75">
      <c r="B27" s="8"/>
      <c r="C27" s="8"/>
      <c r="D27" s="8"/>
      <c r="E27" s="8"/>
      <c r="F27" s="8"/>
    </row>
    <row r="28" spans="1:6" ht="12.75">
      <c r="A28" s="1"/>
      <c r="B28" s="1"/>
      <c r="C28" s="1"/>
      <c r="D28" s="1"/>
      <c r="E28" s="1"/>
      <c r="F28" s="1"/>
    </row>
  </sheetData>
  <sheetProtection/>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4" sqref="A14"/>
    </sheetView>
  </sheetViews>
  <sheetFormatPr defaultColWidth="9.00390625" defaultRowHeight="12"/>
  <cols>
    <col min="1" max="1" width="37.75390625" style="0" customWidth="1"/>
    <col min="2" max="2" width="13.125" style="0" bestFit="1" customWidth="1"/>
    <col min="3" max="3" width="5.625" style="0" customWidth="1"/>
    <col min="4" max="4" width="37.75390625" style="0" bestFit="1" customWidth="1"/>
    <col min="5" max="5" width="11.375" style="0" bestFit="1" customWidth="1"/>
    <col min="6" max="6" width="11.25390625" style="0" bestFit="1" customWidth="1"/>
    <col min="7" max="7" width="34.375" style="0" bestFit="1" customWidth="1"/>
    <col min="8" max="8" width="8.625" style="0" bestFit="1" customWidth="1"/>
    <col min="9" max="9" width="8.75390625" style="0" customWidth="1"/>
    <col min="10" max="10" width="24.875" style="0" bestFit="1" customWidth="1"/>
    <col min="11" max="11" width="7.00390625" style="0" bestFit="1" customWidth="1"/>
  </cols>
  <sheetData>
    <row r="1" spans="1:5" ht="18">
      <c r="A1" s="38" t="s">
        <v>22</v>
      </c>
      <c r="B1" s="10"/>
      <c r="C1" s="10"/>
      <c r="D1" s="10"/>
      <c r="E1" s="10"/>
    </row>
    <row r="2" spans="1:5" ht="18">
      <c r="A2" s="38" t="s">
        <v>23</v>
      </c>
      <c r="B2" s="10"/>
      <c r="C2" s="10"/>
      <c r="D2" s="10"/>
      <c r="E2" s="10"/>
    </row>
    <row r="3" spans="1:5" ht="15.75">
      <c r="A3" s="9"/>
      <c r="B3" s="10"/>
      <c r="C3" s="10"/>
      <c r="D3" s="10"/>
      <c r="E3" s="10"/>
    </row>
    <row r="4" spans="1:5" ht="12.75">
      <c r="A4" s="26" t="s">
        <v>39</v>
      </c>
      <c r="B4" s="10"/>
      <c r="C4" s="10"/>
      <c r="D4" s="10"/>
      <c r="E4" s="10"/>
    </row>
    <row r="5" spans="1:5" ht="15.75">
      <c r="A5" s="9"/>
      <c r="B5" s="10"/>
      <c r="C5" s="10"/>
      <c r="D5" s="10"/>
      <c r="E5" s="10"/>
    </row>
    <row r="6" spans="1:9" s="1" customFormat="1" ht="12.75">
      <c r="A6" s="11" t="s">
        <v>40</v>
      </c>
      <c r="B6" s="12"/>
      <c r="C6" s="17"/>
      <c r="D6" s="11" t="s">
        <v>19</v>
      </c>
      <c r="E6" s="17"/>
      <c r="I6" s="2"/>
    </row>
    <row r="7" spans="1:9" s="1" customFormat="1" ht="12.75">
      <c r="A7" s="11"/>
      <c r="B7" s="12"/>
      <c r="C7" s="17"/>
      <c r="D7" s="17"/>
      <c r="E7" s="17"/>
      <c r="I7" s="2"/>
    </row>
    <row r="8" spans="1:9" s="1" customFormat="1" ht="12.75">
      <c r="A8" s="12" t="s">
        <v>11</v>
      </c>
      <c r="B8" s="17"/>
      <c r="C8" s="17"/>
      <c r="D8" s="12" t="s">
        <v>11</v>
      </c>
      <c r="E8" s="12">
        <v>52000</v>
      </c>
      <c r="I8" s="2"/>
    </row>
    <row r="9" spans="1:9" s="1" customFormat="1" ht="12.75">
      <c r="A9" s="12" t="s">
        <v>1</v>
      </c>
      <c r="B9" s="17"/>
      <c r="C9" s="17"/>
      <c r="D9" s="12" t="s">
        <v>1</v>
      </c>
      <c r="E9" s="13">
        <v>0.75</v>
      </c>
      <c r="I9" s="2"/>
    </row>
    <row r="10" spans="1:9" s="1" customFormat="1" ht="12.75">
      <c r="A10" s="12" t="s">
        <v>9</v>
      </c>
      <c r="B10" s="17"/>
      <c r="C10" s="17"/>
      <c r="D10" s="12" t="s">
        <v>9</v>
      </c>
      <c r="E10" s="13">
        <v>0.2</v>
      </c>
      <c r="I10" s="2"/>
    </row>
    <row r="11" spans="1:9" s="1" customFormat="1" ht="12.75">
      <c r="A11" s="12" t="s">
        <v>24</v>
      </c>
      <c r="B11" s="17"/>
      <c r="C11" s="17"/>
      <c r="D11" s="12" t="s">
        <v>24</v>
      </c>
      <c r="E11" s="14">
        <f>E8*E9*E10</f>
        <v>7800</v>
      </c>
      <c r="I11" s="2"/>
    </row>
    <row r="12" spans="1:9" s="1" customFormat="1" ht="12.75">
      <c r="A12" s="12"/>
      <c r="B12" s="17"/>
      <c r="C12" s="17"/>
      <c r="D12" s="12"/>
      <c r="E12" s="12"/>
      <c r="I12" s="2"/>
    </row>
    <row r="13" spans="1:9" s="1" customFormat="1" ht="12.75">
      <c r="A13" s="12" t="s">
        <v>42</v>
      </c>
      <c r="B13" s="17"/>
      <c r="C13" s="17"/>
      <c r="D13" s="12" t="s">
        <v>2</v>
      </c>
      <c r="E13" s="15">
        <v>42</v>
      </c>
      <c r="I13" s="2" t="s">
        <v>0</v>
      </c>
    </row>
    <row r="14" spans="1:10" s="1" customFormat="1" ht="12.75">
      <c r="A14" s="12" t="s">
        <v>15</v>
      </c>
      <c r="B14" s="17"/>
      <c r="C14" s="17"/>
      <c r="D14" s="12" t="s">
        <v>15</v>
      </c>
      <c r="E14" s="15">
        <v>84</v>
      </c>
      <c r="I14" s="2" t="s">
        <v>0</v>
      </c>
      <c r="J14" s="2"/>
    </row>
    <row r="15" spans="1:10" s="1" customFormat="1" ht="12.75">
      <c r="A15" s="12" t="s">
        <v>3</v>
      </c>
      <c r="B15" s="17"/>
      <c r="C15" s="17"/>
      <c r="D15" s="12" t="s">
        <v>3</v>
      </c>
      <c r="E15" s="15">
        <f>SUM(E13:E14)</f>
        <v>126</v>
      </c>
      <c r="I15" s="2" t="s">
        <v>0</v>
      </c>
      <c r="J15" s="2"/>
    </row>
    <row r="16" spans="1:10" s="1" customFormat="1" ht="12.75">
      <c r="A16" s="16" t="s">
        <v>4</v>
      </c>
      <c r="B16" s="17"/>
      <c r="C16" s="17"/>
      <c r="D16" s="16" t="s">
        <v>4</v>
      </c>
      <c r="E16" s="12">
        <f>+E11/E15</f>
        <v>61.904761904761905</v>
      </c>
      <c r="I16" s="2" t="s">
        <v>0</v>
      </c>
      <c r="J16" s="2"/>
    </row>
    <row r="17" spans="1:5" s="1" customFormat="1" ht="12.75">
      <c r="A17" s="12"/>
      <c r="B17" s="12"/>
      <c r="C17" s="17"/>
      <c r="D17" s="17"/>
      <c r="E17" s="17"/>
    </row>
    <row r="18" spans="1:11" s="1" customFormat="1" ht="12.75">
      <c r="A18" s="11" t="s">
        <v>5</v>
      </c>
      <c r="B18" s="12" t="s">
        <v>0</v>
      </c>
      <c r="C18" s="17"/>
      <c r="D18" s="11" t="s">
        <v>10</v>
      </c>
      <c r="E18" s="12"/>
      <c r="G18"/>
      <c r="H18"/>
      <c r="I18"/>
      <c r="J18"/>
      <c r="K18"/>
    </row>
    <row r="19" spans="1:5" s="1" customFormat="1" ht="12.75">
      <c r="A19" s="11"/>
      <c r="B19" s="12"/>
      <c r="C19" s="17"/>
      <c r="D19" s="11"/>
      <c r="E19" s="12"/>
    </row>
    <row r="20" spans="1:5" s="1" customFormat="1" ht="12.75">
      <c r="A20" s="12" t="s">
        <v>11</v>
      </c>
      <c r="B20" s="12">
        <v>12960</v>
      </c>
      <c r="C20" s="17"/>
      <c r="D20" s="12" t="s">
        <v>11</v>
      </c>
      <c r="E20" s="14">
        <v>3250</v>
      </c>
    </row>
    <row r="21" spans="1:5" ht="12.75">
      <c r="A21" s="12" t="s">
        <v>1</v>
      </c>
      <c r="B21" s="13">
        <v>1</v>
      </c>
      <c r="C21" s="10"/>
      <c r="D21" s="10"/>
      <c r="E21" s="13"/>
    </row>
    <row r="22" spans="1:5" ht="12.75">
      <c r="A22" s="12" t="s">
        <v>9</v>
      </c>
      <c r="B22" s="13">
        <v>0.25</v>
      </c>
      <c r="C22" s="10"/>
      <c r="D22" s="12" t="s">
        <v>2</v>
      </c>
      <c r="E22" s="15">
        <v>42</v>
      </c>
    </row>
    <row r="23" spans="1:5" ht="12.75">
      <c r="A23" s="12" t="s">
        <v>24</v>
      </c>
      <c r="B23" s="14">
        <f>B20*B21*B22</f>
        <v>3240</v>
      </c>
      <c r="C23" s="10"/>
      <c r="D23" s="12" t="s">
        <v>15</v>
      </c>
      <c r="E23" s="15">
        <v>84</v>
      </c>
    </row>
    <row r="24" spans="1:5" ht="12.75">
      <c r="A24" s="12"/>
      <c r="B24" s="12"/>
      <c r="C24" s="10"/>
      <c r="D24" s="12" t="s">
        <v>3</v>
      </c>
      <c r="E24" s="15">
        <f>SUM(E22:E23)</f>
        <v>126</v>
      </c>
    </row>
    <row r="25" spans="1:5" ht="12.75">
      <c r="A25" s="12" t="s">
        <v>2</v>
      </c>
      <c r="B25" s="15">
        <v>42</v>
      </c>
      <c r="C25" s="10"/>
      <c r="D25" s="16" t="s">
        <v>4</v>
      </c>
      <c r="E25" s="12">
        <f>+E20/E24</f>
        <v>25.793650793650794</v>
      </c>
    </row>
    <row r="26" spans="1:5" ht="12.75">
      <c r="A26" s="12" t="s">
        <v>15</v>
      </c>
      <c r="B26" s="15">
        <v>84</v>
      </c>
      <c r="C26" s="10"/>
      <c r="D26" s="10"/>
      <c r="E26" s="10"/>
    </row>
    <row r="27" spans="1:5" ht="12.75">
      <c r="A27" s="12" t="s">
        <v>3</v>
      </c>
      <c r="B27" s="15">
        <f>SUM(B25:B26)</f>
        <v>126</v>
      </c>
      <c r="C27" s="10"/>
      <c r="D27" s="10"/>
      <c r="E27" s="10"/>
    </row>
    <row r="28" spans="1:5" ht="12.75">
      <c r="A28" s="16" t="s">
        <v>4</v>
      </c>
      <c r="B28" s="19">
        <f>+B23/B27</f>
        <v>25.714285714285715</v>
      </c>
      <c r="C28" s="10"/>
      <c r="D28" s="10"/>
      <c r="E28" s="10"/>
    </row>
    <row r="29" spans="1:5" ht="12">
      <c r="A29" s="10"/>
      <c r="B29" s="10"/>
      <c r="C29" s="10"/>
      <c r="D29" s="10"/>
      <c r="E29" s="10"/>
    </row>
    <row r="30" spans="1:5" ht="11.25">
      <c r="A30" s="10"/>
      <c r="B30" s="10"/>
      <c r="C30" s="10"/>
      <c r="D30" s="10"/>
      <c r="E30" s="10"/>
    </row>
    <row r="31" spans="1:5" ht="12.75">
      <c r="A31" s="37" t="s">
        <v>14</v>
      </c>
      <c r="B31" s="20" t="s">
        <v>25</v>
      </c>
      <c r="C31" s="10"/>
      <c r="D31" s="11" t="s">
        <v>21</v>
      </c>
      <c r="E31" s="20" t="s">
        <v>25</v>
      </c>
    </row>
    <row r="32" spans="1:5" ht="12.75">
      <c r="A32" s="10"/>
      <c r="B32" s="10"/>
      <c r="C32" s="10"/>
      <c r="D32" s="10"/>
      <c r="E32" s="39">
        <v>7</v>
      </c>
    </row>
    <row r="48" s="1" customFormat="1" ht="12.75"/>
  </sheetData>
  <sheetProtection/>
  <printOptions/>
  <pageMargins left="0.7" right="0.7" top="0.75" bottom="0.75" header="0.3" footer="0.3"/>
  <pageSetup fitToHeight="1" fitToWidth="1" orientation="landscape" scale="81" r:id="rId3"/>
  <legacyDrawing r:id="rId2"/>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B13" sqref="B13"/>
    </sheetView>
  </sheetViews>
  <sheetFormatPr defaultColWidth="9.00390625" defaultRowHeight="12"/>
  <cols>
    <col min="1" max="1" width="34.375" style="0" customWidth="1"/>
    <col min="2" max="2" width="14.25390625" style="0" customWidth="1"/>
    <col min="3" max="3" width="14.50390625" style="0" customWidth="1"/>
    <col min="4" max="6" width="12.75390625" style="0" customWidth="1"/>
    <col min="7" max="7" width="31.50390625" style="8" bestFit="1" customWidth="1"/>
  </cols>
  <sheetData>
    <row r="1" spans="1:7" s="1" customFormat="1" ht="18">
      <c r="A1" s="38" t="s">
        <v>22</v>
      </c>
      <c r="B1" s="17"/>
      <c r="C1" s="17"/>
      <c r="D1" s="17"/>
      <c r="E1" s="17"/>
      <c r="F1" s="17"/>
      <c r="G1" s="17"/>
    </row>
    <row r="2" spans="1:7" s="1" customFormat="1" ht="18">
      <c r="A2" s="38" t="s">
        <v>23</v>
      </c>
      <c r="B2" s="17"/>
      <c r="C2" s="17"/>
      <c r="D2" s="17"/>
      <c r="E2" s="17"/>
      <c r="F2" s="17"/>
      <c r="G2" s="17"/>
    </row>
    <row r="3" spans="1:7" ht="12.75">
      <c r="A3" s="10"/>
      <c r="B3" s="22" t="s">
        <v>36</v>
      </c>
      <c r="C3" s="23" t="s">
        <v>29</v>
      </c>
      <c r="D3" s="26" t="s">
        <v>5</v>
      </c>
      <c r="E3" s="26" t="s">
        <v>32</v>
      </c>
      <c r="F3" s="10"/>
      <c r="G3" s="31"/>
    </row>
    <row r="4" spans="1:7" ht="12.75">
      <c r="A4" s="10"/>
      <c r="B4" s="40" t="s">
        <v>37</v>
      </c>
      <c r="C4" s="41" t="s">
        <v>30</v>
      </c>
      <c r="D4" s="26"/>
      <c r="E4" s="26" t="s">
        <v>33</v>
      </c>
      <c r="F4" s="10"/>
      <c r="G4" s="31"/>
    </row>
    <row r="5" spans="1:7" ht="12.75">
      <c r="A5" s="26"/>
      <c r="B5" s="26" t="s">
        <v>28</v>
      </c>
      <c r="C5" s="26" t="s">
        <v>28</v>
      </c>
      <c r="D5" s="26" t="s">
        <v>28</v>
      </c>
      <c r="E5" s="26" t="s">
        <v>28</v>
      </c>
      <c r="F5" s="10"/>
      <c r="G5" s="31"/>
    </row>
    <row r="6" spans="1:7" ht="12.75">
      <c r="A6" s="26"/>
      <c r="B6" s="26"/>
      <c r="C6" s="26"/>
      <c r="D6" s="26"/>
      <c r="E6" s="26"/>
      <c r="F6" s="10"/>
      <c r="G6" s="31" t="s">
        <v>0</v>
      </c>
    </row>
    <row r="7" spans="1:8" ht="12.75">
      <c r="A7" s="26" t="s">
        <v>16</v>
      </c>
      <c r="B7" s="26"/>
      <c r="C7" s="26"/>
      <c r="D7" s="26"/>
      <c r="E7" s="26"/>
      <c r="F7" s="26"/>
      <c r="G7" s="26"/>
      <c r="H7" s="2"/>
    </row>
    <row r="8" spans="1:8" ht="12.75">
      <c r="A8" s="26"/>
      <c r="B8" s="17"/>
      <c r="C8" s="17"/>
      <c r="D8" s="17"/>
      <c r="E8" s="17"/>
      <c r="F8" s="12"/>
      <c r="G8" s="12"/>
      <c r="H8" s="2"/>
    </row>
    <row r="9" spans="1:7" ht="12.75">
      <c r="A9" s="17" t="s">
        <v>34</v>
      </c>
      <c r="B9" s="29">
        <v>0</v>
      </c>
      <c r="C9" s="29">
        <v>8</v>
      </c>
      <c r="D9" s="29">
        <v>1</v>
      </c>
      <c r="E9" s="29">
        <v>2</v>
      </c>
      <c r="F9" s="10"/>
      <c r="G9" s="31"/>
    </row>
    <row r="10" spans="1:8" ht="12.75">
      <c r="A10" s="17" t="s">
        <v>35</v>
      </c>
      <c r="B10" s="42"/>
      <c r="C10" s="32">
        <v>7800</v>
      </c>
      <c r="D10" s="32">
        <v>3240</v>
      </c>
      <c r="E10" s="32">
        <v>3250</v>
      </c>
      <c r="F10" s="10"/>
      <c r="G10" s="31"/>
      <c r="H10" s="2"/>
    </row>
    <row r="11" spans="1:8" ht="12.75">
      <c r="A11" s="17" t="s">
        <v>17</v>
      </c>
      <c r="B11" s="17">
        <f>+B9*B10</f>
        <v>0</v>
      </c>
      <c r="C11" s="12">
        <f>+C9*C10</f>
        <v>62400</v>
      </c>
      <c r="D11" s="12">
        <f>+D9*D10</f>
        <v>3240</v>
      </c>
      <c r="E11" s="12">
        <f>+E9*E10</f>
        <v>6500</v>
      </c>
      <c r="F11" s="43">
        <f>SUM(B11:E11)</f>
        <v>72140</v>
      </c>
      <c r="G11" s="17" t="s">
        <v>17</v>
      </c>
      <c r="H11" s="2"/>
    </row>
    <row r="12" spans="1:8" ht="12.75">
      <c r="A12" s="17"/>
      <c r="B12" s="17"/>
      <c r="C12" s="12"/>
      <c r="D12" s="12"/>
      <c r="E12" s="12"/>
      <c r="F12" s="44"/>
      <c r="G12" s="31" t="s">
        <v>12</v>
      </c>
      <c r="H12" s="2"/>
    </row>
    <row r="13" spans="1:8" ht="12.75">
      <c r="A13" s="26" t="s">
        <v>6</v>
      </c>
      <c r="B13" s="11">
        <f>SUM(F11:F13)</f>
        <v>82234</v>
      </c>
      <c r="C13" s="17"/>
      <c r="D13" s="10"/>
      <c r="E13" s="17"/>
      <c r="F13" s="44">
        <v>10094</v>
      </c>
      <c r="G13" s="31" t="s">
        <v>13</v>
      </c>
      <c r="H13" s="1"/>
    </row>
    <row r="14" spans="1:8" ht="12.75">
      <c r="A14" s="26" t="s">
        <v>7</v>
      </c>
      <c r="B14" s="29">
        <v>360</v>
      </c>
      <c r="C14" s="17"/>
      <c r="D14" s="10"/>
      <c r="E14" s="17"/>
      <c r="F14" s="45"/>
      <c r="G14" s="17"/>
      <c r="H14" s="1"/>
    </row>
    <row r="15" spans="1:8" ht="12.75">
      <c r="A15" s="26" t="s">
        <v>8</v>
      </c>
      <c r="B15" s="43">
        <f>+B13/B14</f>
        <v>228.42777777777778</v>
      </c>
      <c r="C15" s="17"/>
      <c r="D15" s="10"/>
      <c r="E15" s="17"/>
      <c r="F15" s="45"/>
      <c r="G15" s="17"/>
      <c r="H15" s="1"/>
    </row>
    <row r="16" spans="1:8" ht="12.75">
      <c r="A16" s="26"/>
      <c r="B16" s="17"/>
      <c r="C16" s="17"/>
      <c r="D16" s="10"/>
      <c r="E16" s="17"/>
      <c r="F16" s="45"/>
      <c r="G16" s="17"/>
      <c r="H16" s="1"/>
    </row>
    <row r="17" spans="1:7" ht="12.75">
      <c r="A17" s="10"/>
      <c r="B17" s="10"/>
      <c r="C17" s="10"/>
      <c r="D17" s="10"/>
      <c r="E17" s="10"/>
      <c r="F17" s="46"/>
      <c r="G17" s="31"/>
    </row>
    <row r="18" spans="1:8" ht="12.75">
      <c r="A18" s="26" t="s">
        <v>27</v>
      </c>
      <c r="B18" s="17"/>
      <c r="C18" s="17"/>
      <c r="D18" s="17"/>
      <c r="E18" s="17"/>
      <c r="F18" s="45"/>
      <c r="G18" s="12"/>
      <c r="H18" s="2"/>
    </row>
    <row r="19" spans="1:8" ht="12.75">
      <c r="A19" s="26"/>
      <c r="B19" s="17"/>
      <c r="C19" s="17"/>
      <c r="D19" s="17"/>
      <c r="E19" s="17"/>
      <c r="F19" s="45"/>
      <c r="G19" s="12"/>
      <c r="H19" s="2"/>
    </row>
    <row r="20" spans="1:7" ht="12.75">
      <c r="A20" s="17" t="s">
        <v>34</v>
      </c>
      <c r="B20" s="29">
        <v>0</v>
      </c>
      <c r="C20" s="29">
        <v>6</v>
      </c>
      <c r="D20" s="29">
        <v>0</v>
      </c>
      <c r="E20" s="29">
        <v>0</v>
      </c>
      <c r="F20" s="46"/>
      <c r="G20" s="31"/>
    </row>
    <row r="21" spans="1:8" ht="12.75">
      <c r="A21" s="17" t="s">
        <v>35</v>
      </c>
      <c r="B21" s="42"/>
      <c r="C21" s="32">
        <v>7800</v>
      </c>
      <c r="D21" s="32">
        <v>3240</v>
      </c>
      <c r="E21" s="32"/>
      <c r="F21" s="46"/>
      <c r="G21" s="31"/>
      <c r="H21" s="2"/>
    </row>
    <row r="22" spans="1:8" ht="12.75">
      <c r="A22" s="17" t="s">
        <v>17</v>
      </c>
      <c r="B22" s="17">
        <f>+B20*B21</f>
        <v>0</v>
      </c>
      <c r="C22" s="12">
        <f>+C20*C21</f>
        <v>46800</v>
      </c>
      <c r="D22" s="12">
        <f>+D20*D21</f>
        <v>0</v>
      </c>
      <c r="E22" s="12">
        <f>+E20*E21</f>
        <v>0</v>
      </c>
      <c r="F22" s="44">
        <f>SUM(B22:E22)</f>
        <v>46800</v>
      </c>
      <c r="G22" s="17" t="s">
        <v>17</v>
      </c>
      <c r="H22" s="2"/>
    </row>
    <row r="23" spans="1:8" ht="12.75">
      <c r="A23" s="17"/>
      <c r="B23" s="17"/>
      <c r="C23" s="17"/>
      <c r="D23" s="17"/>
      <c r="E23" s="17"/>
      <c r="F23" s="44">
        <v>3240</v>
      </c>
      <c r="G23" s="31" t="s">
        <v>12</v>
      </c>
      <c r="H23" s="2"/>
    </row>
    <row r="24" spans="1:8" ht="12.75">
      <c r="A24" s="26" t="s">
        <v>6</v>
      </c>
      <c r="B24" s="11">
        <f>SUM(F22:F24)</f>
        <v>63030</v>
      </c>
      <c r="C24" s="17"/>
      <c r="D24" s="10"/>
      <c r="E24" s="17"/>
      <c r="F24" s="44">
        <v>12990</v>
      </c>
      <c r="G24" s="31" t="s">
        <v>13</v>
      </c>
      <c r="H24" s="1"/>
    </row>
    <row r="25" spans="1:8" ht="12.75">
      <c r="A25" s="26" t="s">
        <v>7</v>
      </c>
      <c r="B25" s="29">
        <v>360</v>
      </c>
      <c r="C25" s="17"/>
      <c r="D25" s="10"/>
      <c r="E25" s="17"/>
      <c r="F25" s="10"/>
      <c r="G25" s="31"/>
      <c r="H25" s="1"/>
    </row>
    <row r="26" spans="1:8" ht="12.75">
      <c r="A26" s="26" t="s">
        <v>8</v>
      </c>
      <c r="B26" s="43">
        <f>+B24/B25</f>
        <v>175.08333333333334</v>
      </c>
      <c r="C26" s="17"/>
      <c r="D26" s="10"/>
      <c r="E26" s="17"/>
      <c r="F26" s="17"/>
      <c r="G26" s="17"/>
      <c r="H26" s="1"/>
    </row>
    <row r="27" spans="1:7" ht="12.75">
      <c r="A27" s="10"/>
      <c r="B27" s="10"/>
      <c r="C27" s="10"/>
      <c r="D27" s="10"/>
      <c r="E27" s="10"/>
      <c r="F27" s="10"/>
      <c r="G27" s="31"/>
    </row>
    <row r="28" spans="1:7" ht="12.75">
      <c r="A28" s="10"/>
      <c r="B28" s="10"/>
      <c r="C28" s="10"/>
      <c r="D28" s="10"/>
      <c r="E28" s="10"/>
      <c r="F28" s="10"/>
      <c r="G28" s="31"/>
    </row>
    <row r="29" spans="1:7" ht="12.75">
      <c r="A29" s="10"/>
      <c r="B29" s="10"/>
      <c r="C29" s="10"/>
      <c r="D29" s="10"/>
      <c r="E29" s="10"/>
      <c r="F29" s="10"/>
      <c r="G29" s="31"/>
    </row>
    <row r="30" ht="12.75"/>
    <row r="31" ht="12.75"/>
  </sheetData>
  <sheetProtection/>
  <printOptions/>
  <pageMargins left="0.7" right="0.7" top="0.75" bottom="0.75" header="0.3" footer="0.3"/>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I32"/>
  <sheetViews>
    <sheetView workbookViewId="0" topLeftCell="A1">
      <selection activeCell="A4" sqref="A4"/>
    </sheetView>
  </sheetViews>
  <sheetFormatPr defaultColWidth="9.00390625" defaultRowHeight="12"/>
  <cols>
    <col min="1" max="1" width="37.75390625" style="0" customWidth="1"/>
    <col min="2" max="2" width="13.125" style="0" bestFit="1" customWidth="1"/>
    <col min="3" max="3" width="5.625" style="0" customWidth="1"/>
    <col min="4" max="4" width="37.75390625" style="0" bestFit="1" customWidth="1"/>
    <col min="5" max="11" width="10.625" style="0" customWidth="1"/>
  </cols>
  <sheetData>
    <row r="1" spans="1:5" ht="18">
      <c r="A1" s="38" t="s">
        <v>22</v>
      </c>
      <c r="B1" s="10"/>
      <c r="C1" s="10"/>
      <c r="D1" s="10"/>
      <c r="E1" s="10"/>
    </row>
    <row r="2" spans="1:5" ht="18">
      <c r="A2" s="38" t="s">
        <v>23</v>
      </c>
      <c r="B2" s="10"/>
      <c r="C2" s="10"/>
      <c r="D2" s="10"/>
      <c r="E2" s="10"/>
    </row>
    <row r="3" spans="1:5" ht="15.75">
      <c r="A3" s="9"/>
      <c r="B3" s="10"/>
      <c r="C3" s="10"/>
      <c r="D3" s="10"/>
      <c r="E3" s="10"/>
    </row>
    <row r="4" spans="1:5" ht="12.75">
      <c r="A4" s="26" t="s">
        <v>39</v>
      </c>
      <c r="B4" s="10"/>
      <c r="C4" s="10"/>
      <c r="D4" s="10"/>
      <c r="E4" s="10"/>
    </row>
    <row r="5" spans="1:5" ht="15.75">
      <c r="A5" s="9"/>
      <c r="B5" s="10"/>
      <c r="C5" s="10"/>
      <c r="D5" s="10"/>
      <c r="E5" s="10"/>
    </row>
    <row r="6" spans="1:9" s="1" customFormat="1" ht="12.75">
      <c r="A6" s="11" t="s">
        <v>18</v>
      </c>
      <c r="B6" s="12"/>
      <c r="C6" s="12" t="s">
        <v>0</v>
      </c>
      <c r="D6" s="11" t="s">
        <v>19</v>
      </c>
      <c r="E6" s="12"/>
      <c r="G6" s="2" t="s">
        <v>0</v>
      </c>
      <c r="H6" s="2"/>
      <c r="I6" s="2"/>
    </row>
    <row r="7" spans="1:9" s="1" customFormat="1" ht="12.75">
      <c r="A7" s="11"/>
      <c r="B7" s="12"/>
      <c r="C7" s="12"/>
      <c r="D7" s="17"/>
      <c r="E7" s="17"/>
      <c r="G7" s="2"/>
      <c r="H7" s="2"/>
      <c r="I7" s="2"/>
    </row>
    <row r="8" spans="1:9" s="1" customFormat="1" ht="12.75">
      <c r="A8" s="12" t="s">
        <v>11</v>
      </c>
      <c r="B8" s="12">
        <v>65000</v>
      </c>
      <c r="C8" s="12"/>
      <c r="D8" s="12" t="s">
        <v>11</v>
      </c>
      <c r="E8" s="17"/>
      <c r="H8" s="2"/>
      <c r="I8"/>
    </row>
    <row r="9" spans="1:9" s="1" customFormat="1" ht="12.75">
      <c r="A9" s="12" t="s">
        <v>1</v>
      </c>
      <c r="B9" s="13">
        <v>0.5</v>
      </c>
      <c r="C9" s="12"/>
      <c r="D9" s="12" t="s">
        <v>1</v>
      </c>
      <c r="E9" s="17"/>
      <c r="H9" s="2"/>
      <c r="I9" s="3"/>
    </row>
    <row r="10" spans="1:9" s="1" customFormat="1" ht="12.75">
      <c r="A10" s="12" t="s">
        <v>9</v>
      </c>
      <c r="B10" s="13">
        <v>0.25</v>
      </c>
      <c r="C10" s="12"/>
      <c r="D10" s="12" t="s">
        <v>9</v>
      </c>
      <c r="E10" s="17"/>
      <c r="H10" s="2"/>
      <c r="I10" s="4"/>
    </row>
    <row r="11" spans="1:9" s="1" customFormat="1" ht="12.75">
      <c r="A11" s="12" t="s">
        <v>24</v>
      </c>
      <c r="B11" s="14">
        <f>SUM(B8*B9*B10)</f>
        <v>8125</v>
      </c>
      <c r="C11" s="12"/>
      <c r="D11" s="12" t="s">
        <v>24</v>
      </c>
      <c r="E11" s="17"/>
      <c r="H11" s="2"/>
      <c r="I11" s="4"/>
    </row>
    <row r="12" spans="1:9" s="1" customFormat="1" ht="12.75">
      <c r="A12" s="12"/>
      <c r="B12" s="12"/>
      <c r="C12" s="12"/>
      <c r="D12" s="12"/>
      <c r="E12" s="17"/>
      <c r="H12" s="2"/>
      <c r="I12" s="4"/>
    </row>
    <row r="13" spans="1:9" s="1" customFormat="1" ht="12.75">
      <c r="A13" s="12" t="s">
        <v>26</v>
      </c>
      <c r="B13" s="15">
        <v>0</v>
      </c>
      <c r="C13" s="12"/>
      <c r="D13" s="12" t="s">
        <v>2</v>
      </c>
      <c r="E13" s="17"/>
      <c r="H13" s="2" t="s">
        <v>0</v>
      </c>
      <c r="I13" s="2"/>
    </row>
    <row r="14" spans="1:8" s="1" customFormat="1" ht="12.75">
      <c r="A14" s="12" t="s">
        <v>15</v>
      </c>
      <c r="B14" s="15">
        <v>113</v>
      </c>
      <c r="C14" s="12" t="s">
        <v>0</v>
      </c>
      <c r="D14" s="12" t="s">
        <v>15</v>
      </c>
      <c r="E14" s="17"/>
      <c r="H14" s="2" t="s">
        <v>0</v>
      </c>
    </row>
    <row r="15" spans="1:8" s="1" customFormat="1" ht="12.75">
      <c r="A15" s="12" t="s">
        <v>3</v>
      </c>
      <c r="B15" s="15">
        <f>SUM(B13:B14)</f>
        <v>113</v>
      </c>
      <c r="C15" s="12" t="s">
        <v>0</v>
      </c>
      <c r="D15" s="12" t="s">
        <v>3</v>
      </c>
      <c r="E15" s="17"/>
      <c r="H15" s="2" t="s">
        <v>0</v>
      </c>
    </row>
    <row r="16" spans="1:8" s="1" customFormat="1" ht="12.75">
      <c r="A16" s="16" t="s">
        <v>4</v>
      </c>
      <c r="B16" s="12">
        <f>+B11/B15</f>
        <v>71.90265486725664</v>
      </c>
      <c r="C16" s="12" t="s">
        <v>0</v>
      </c>
      <c r="D16" s="16" t="s">
        <v>4</v>
      </c>
      <c r="E16" s="17"/>
      <c r="H16" s="2" t="s">
        <v>0</v>
      </c>
    </row>
    <row r="17" spans="1:5" s="1" customFormat="1" ht="12.75">
      <c r="A17" s="12"/>
      <c r="B17" s="12"/>
      <c r="C17" s="12"/>
      <c r="D17" s="17"/>
      <c r="E17" s="17"/>
    </row>
    <row r="18" spans="1:9" s="1" customFormat="1" ht="12.75">
      <c r="A18" s="11" t="s">
        <v>5</v>
      </c>
      <c r="B18" s="12"/>
      <c r="C18" s="17"/>
      <c r="D18" s="11" t="s">
        <v>10</v>
      </c>
      <c r="E18" s="17"/>
      <c r="G18"/>
      <c r="H18"/>
      <c r="I18"/>
    </row>
    <row r="19" spans="1:5" s="1" customFormat="1" ht="12.75">
      <c r="A19" s="11"/>
      <c r="B19" s="12">
        <v>16585.76</v>
      </c>
      <c r="C19" s="17"/>
      <c r="D19" s="11"/>
      <c r="E19" s="17"/>
    </row>
    <row r="20" spans="1:5" s="1" customFormat="1" ht="12.75">
      <c r="A20" s="12" t="s">
        <v>11</v>
      </c>
      <c r="B20" s="13">
        <v>1</v>
      </c>
      <c r="C20" s="17"/>
      <c r="D20" s="12" t="s">
        <v>11</v>
      </c>
      <c r="E20" s="17"/>
    </row>
    <row r="21" spans="1:5" s="1" customFormat="1" ht="12.75">
      <c r="A21" s="12" t="s">
        <v>1</v>
      </c>
      <c r="B21" s="13">
        <v>0.25</v>
      </c>
      <c r="C21" s="17"/>
      <c r="D21" s="10"/>
      <c r="E21" s="17"/>
    </row>
    <row r="22" spans="1:5" ht="12.75">
      <c r="A22" s="12" t="s">
        <v>9</v>
      </c>
      <c r="B22" s="14">
        <f>B19*B20*B21</f>
        <v>4146.44</v>
      </c>
      <c r="C22" s="10"/>
      <c r="D22" s="12" t="s">
        <v>2</v>
      </c>
      <c r="E22" s="10"/>
    </row>
    <row r="23" spans="1:5" ht="12.75">
      <c r="A23" s="12" t="s">
        <v>24</v>
      </c>
      <c r="B23" s="12"/>
      <c r="C23" s="10"/>
      <c r="D23" s="12" t="s">
        <v>15</v>
      </c>
      <c r="E23" s="10"/>
    </row>
    <row r="24" spans="1:5" ht="12.75">
      <c r="A24" s="12"/>
      <c r="B24" s="15">
        <v>45</v>
      </c>
      <c r="C24" s="10"/>
      <c r="D24" s="12" t="s">
        <v>3</v>
      </c>
      <c r="E24" s="10"/>
    </row>
    <row r="25" spans="1:5" ht="12.75">
      <c r="A25" s="12" t="s">
        <v>2</v>
      </c>
      <c r="B25" s="15">
        <v>105</v>
      </c>
      <c r="C25" s="10"/>
      <c r="D25" s="16" t="s">
        <v>4</v>
      </c>
      <c r="E25" s="10"/>
    </row>
    <row r="26" spans="1:5" ht="12.75">
      <c r="A26" s="12" t="s">
        <v>15</v>
      </c>
      <c r="B26" s="15">
        <v>150</v>
      </c>
      <c r="C26" s="26"/>
      <c r="D26" s="26"/>
      <c r="E26" s="26"/>
    </row>
    <row r="27" spans="1:5" ht="12.75">
      <c r="A27" s="12" t="s">
        <v>3</v>
      </c>
      <c r="B27" s="19">
        <f>+B22/B26</f>
        <v>27.642933333333332</v>
      </c>
      <c r="C27" s="10"/>
      <c r="D27" s="10"/>
      <c r="E27" s="10"/>
    </row>
    <row r="28" spans="1:5" ht="12.75">
      <c r="A28" s="16" t="s">
        <v>4</v>
      </c>
      <c r="B28" s="12"/>
      <c r="C28" s="10"/>
      <c r="D28" s="10"/>
      <c r="E28" s="10"/>
    </row>
    <row r="29" spans="1:5" ht="12">
      <c r="A29" s="10"/>
      <c r="B29" s="10"/>
      <c r="C29" s="10"/>
      <c r="D29" s="10"/>
      <c r="E29" s="10"/>
    </row>
    <row r="30" spans="1:5" ht="11.25">
      <c r="A30" s="10"/>
      <c r="B30" s="10"/>
      <c r="C30" s="10"/>
      <c r="D30" s="10"/>
      <c r="E30" s="10"/>
    </row>
    <row r="31" spans="1:5" ht="12.75">
      <c r="A31" s="11" t="s">
        <v>14</v>
      </c>
      <c r="B31" s="20" t="s">
        <v>25</v>
      </c>
      <c r="C31" s="10"/>
      <c r="D31" s="11" t="s">
        <v>21</v>
      </c>
      <c r="E31" s="20" t="s">
        <v>25</v>
      </c>
    </row>
    <row r="32" spans="1:5" ht="12.75">
      <c r="A32" s="10"/>
      <c r="B32" s="10"/>
      <c r="C32" s="10"/>
      <c r="D32" s="10"/>
      <c r="E32" s="47">
        <v>7.25</v>
      </c>
    </row>
  </sheetData>
  <sheetProtection/>
  <printOptions/>
  <pageMargins left="0.7" right="0.7"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B14" sqref="B14"/>
    </sheetView>
  </sheetViews>
  <sheetFormatPr defaultColWidth="9.00390625" defaultRowHeight="12"/>
  <cols>
    <col min="1" max="1" width="34.375" style="0" customWidth="1"/>
    <col min="2" max="2" width="14.375" style="0" customWidth="1"/>
    <col min="3" max="3" width="14.50390625" style="0" customWidth="1"/>
    <col min="4" max="6" width="12.75390625" style="0" customWidth="1"/>
    <col min="7" max="7" width="31.50390625" style="0" bestFit="1" customWidth="1"/>
  </cols>
  <sheetData>
    <row r="1" spans="1:7" ht="18">
      <c r="A1" s="38" t="s">
        <v>22</v>
      </c>
      <c r="B1" s="10"/>
      <c r="C1" s="10"/>
      <c r="D1" s="10"/>
      <c r="E1" s="10"/>
      <c r="F1" s="10"/>
      <c r="G1" s="10"/>
    </row>
    <row r="2" spans="1:7" ht="18">
      <c r="A2" s="38" t="s">
        <v>23</v>
      </c>
      <c r="B2" s="10"/>
      <c r="C2" s="10"/>
      <c r="D2" s="10"/>
      <c r="E2" s="10"/>
      <c r="F2" s="10"/>
      <c r="G2" s="10"/>
    </row>
    <row r="3" spans="1:7" ht="12.75">
      <c r="A3" s="26"/>
      <c r="B3" s="10"/>
      <c r="C3" s="10"/>
      <c r="D3" s="10"/>
      <c r="E3" s="10"/>
      <c r="F3" s="10"/>
      <c r="G3" s="10"/>
    </row>
    <row r="4" spans="1:8" s="7" customFormat="1" ht="15.75">
      <c r="A4" s="48"/>
      <c r="B4" s="22" t="s">
        <v>20</v>
      </c>
      <c r="C4" s="23" t="s">
        <v>29</v>
      </c>
      <c r="D4" s="48"/>
      <c r="E4" s="26" t="s">
        <v>32</v>
      </c>
      <c r="F4" s="9"/>
      <c r="G4" s="9"/>
      <c r="H4" s="6"/>
    </row>
    <row r="5" spans="1:8" s="7" customFormat="1" ht="15.75">
      <c r="A5" s="9"/>
      <c r="B5" s="40" t="s">
        <v>31</v>
      </c>
      <c r="C5" s="41" t="s">
        <v>30</v>
      </c>
      <c r="D5" s="26" t="s">
        <v>5</v>
      </c>
      <c r="E5" s="26" t="s">
        <v>33</v>
      </c>
      <c r="F5" s="9"/>
      <c r="G5" s="9"/>
      <c r="H5" s="6"/>
    </row>
    <row r="6" spans="1:8" s="7" customFormat="1" ht="15.75">
      <c r="A6" s="48"/>
      <c r="B6" s="26" t="s">
        <v>28</v>
      </c>
      <c r="C6" s="26" t="s">
        <v>28</v>
      </c>
      <c r="D6" s="26" t="s">
        <v>28</v>
      </c>
      <c r="E6" s="26" t="s">
        <v>28</v>
      </c>
      <c r="F6" s="9"/>
      <c r="G6" s="9"/>
      <c r="H6" s="6"/>
    </row>
    <row r="7" spans="1:8" s="7" customFormat="1" ht="15.75">
      <c r="A7" s="48"/>
      <c r="B7" s="26"/>
      <c r="C7" s="26"/>
      <c r="D7" s="26"/>
      <c r="E7" s="26"/>
      <c r="F7" s="9"/>
      <c r="G7" s="9"/>
      <c r="H7" s="6"/>
    </row>
    <row r="8" spans="1:8" s="7" customFormat="1" ht="15.75">
      <c r="A8" s="26" t="s">
        <v>16</v>
      </c>
      <c r="B8" s="9"/>
      <c r="C8" s="9"/>
      <c r="D8" s="9"/>
      <c r="E8" s="9"/>
      <c r="F8" s="9"/>
      <c r="G8" s="9"/>
      <c r="H8" s="6"/>
    </row>
    <row r="9" spans="1:8" ht="12.75">
      <c r="A9" s="26"/>
      <c r="B9" s="17"/>
      <c r="C9" s="17"/>
      <c r="D9" s="17"/>
      <c r="E9" s="17"/>
      <c r="F9" s="12"/>
      <c r="G9" s="12"/>
      <c r="H9" s="2"/>
    </row>
    <row r="10" spans="1:7" ht="12.75">
      <c r="A10" s="17" t="s">
        <v>34</v>
      </c>
      <c r="B10" s="29">
        <v>2</v>
      </c>
      <c r="C10" s="29">
        <v>0</v>
      </c>
      <c r="D10" s="29">
        <v>18</v>
      </c>
      <c r="E10" s="29">
        <v>0</v>
      </c>
      <c r="F10" s="31"/>
      <c r="G10" s="31"/>
    </row>
    <row r="11" spans="1:8" ht="12.75">
      <c r="A11" s="17" t="s">
        <v>35</v>
      </c>
      <c r="B11" s="32">
        <v>8125</v>
      </c>
      <c r="C11" s="32"/>
      <c r="D11" s="49">
        <v>4146.44</v>
      </c>
      <c r="E11" s="32"/>
      <c r="F11" s="31"/>
      <c r="G11" s="31"/>
      <c r="H11" s="2"/>
    </row>
    <row r="12" spans="1:8" ht="12.75">
      <c r="A12" s="17" t="s">
        <v>17</v>
      </c>
      <c r="B12" s="12">
        <f>+B10*B11</f>
        <v>16250</v>
      </c>
      <c r="C12" s="12">
        <f>+C10*C11</f>
        <v>0</v>
      </c>
      <c r="D12" s="50">
        <f>+D10*D11</f>
        <v>74635.92</v>
      </c>
      <c r="E12" s="12">
        <f>+E10*E11</f>
        <v>0</v>
      </c>
      <c r="F12" s="11">
        <f>SUM(B12:E12)</f>
        <v>90885.92</v>
      </c>
      <c r="G12" s="17" t="s">
        <v>17</v>
      </c>
      <c r="H12" s="2"/>
    </row>
    <row r="13" spans="1:8" ht="12.75">
      <c r="A13" s="17"/>
      <c r="B13" s="17"/>
      <c r="C13" s="12"/>
      <c r="D13" s="12"/>
      <c r="E13" s="12"/>
      <c r="F13" s="51">
        <v>0</v>
      </c>
      <c r="G13" s="31" t="s">
        <v>12</v>
      </c>
      <c r="H13" s="2"/>
    </row>
    <row r="14" spans="1:8" ht="12.75">
      <c r="A14" s="26" t="s">
        <v>6</v>
      </c>
      <c r="B14" s="11">
        <f>SUM(F12:F14)</f>
        <v>90885.92</v>
      </c>
      <c r="C14" s="17"/>
      <c r="D14" s="31"/>
      <c r="E14" s="17"/>
      <c r="F14" s="51">
        <v>0</v>
      </c>
      <c r="G14" s="31" t="s">
        <v>13</v>
      </c>
      <c r="H14" s="1"/>
    </row>
    <row r="15" spans="1:8" ht="12.75">
      <c r="A15" s="26" t="s">
        <v>7</v>
      </c>
      <c r="B15" s="29">
        <v>700</v>
      </c>
      <c r="C15" s="17"/>
      <c r="D15" s="31"/>
      <c r="E15" s="17"/>
      <c r="F15" s="17"/>
      <c r="G15" s="17"/>
      <c r="H15" s="1"/>
    </row>
    <row r="16" spans="1:8" ht="12.75">
      <c r="A16" s="26" t="s">
        <v>8</v>
      </c>
      <c r="B16" s="52">
        <f>+B14/B15</f>
        <v>129.83702857142856</v>
      </c>
      <c r="C16" s="17"/>
      <c r="D16" s="31"/>
      <c r="E16" s="17"/>
      <c r="F16" s="17"/>
      <c r="G16" s="17"/>
      <c r="H16" s="1"/>
    </row>
    <row r="17" spans="1:8" ht="12.75">
      <c r="A17" s="26"/>
      <c r="B17" s="17"/>
      <c r="C17" s="17"/>
      <c r="D17" s="31"/>
      <c r="E17" s="17"/>
      <c r="F17" s="17"/>
      <c r="G17" s="17"/>
      <c r="H17" s="1"/>
    </row>
    <row r="18" spans="1:8" ht="12.75">
      <c r="A18" s="26" t="s">
        <v>27</v>
      </c>
      <c r="B18" s="17"/>
      <c r="C18" s="17"/>
      <c r="D18" s="17"/>
      <c r="E18" s="17"/>
      <c r="F18" s="12"/>
      <c r="G18" s="12"/>
      <c r="H18" s="2"/>
    </row>
    <row r="19" spans="1:8" ht="12.75">
      <c r="A19" s="26"/>
      <c r="B19" s="17"/>
      <c r="C19" s="17"/>
      <c r="D19" s="17"/>
      <c r="E19" s="17"/>
      <c r="F19" s="12"/>
      <c r="G19" s="12"/>
      <c r="H19" s="2"/>
    </row>
    <row r="20" spans="1:7" ht="12.75">
      <c r="A20" s="17" t="s">
        <v>34</v>
      </c>
      <c r="B20" s="29">
        <v>0</v>
      </c>
      <c r="C20" s="29">
        <v>0</v>
      </c>
      <c r="D20" s="29">
        <v>13</v>
      </c>
      <c r="E20" s="29">
        <v>0</v>
      </c>
      <c r="F20" s="31"/>
      <c r="G20" s="31"/>
    </row>
    <row r="21" spans="1:8" ht="12.75">
      <c r="A21" s="26" t="s">
        <v>35</v>
      </c>
      <c r="B21" s="53"/>
      <c r="C21" s="53"/>
      <c r="D21" s="49">
        <v>4146.44</v>
      </c>
      <c r="E21" s="53"/>
      <c r="F21" s="31"/>
      <c r="G21" s="31"/>
      <c r="H21" s="2"/>
    </row>
    <row r="22" spans="1:8" ht="12.75">
      <c r="A22" s="17" t="s">
        <v>17</v>
      </c>
      <c r="B22" s="17">
        <f>+B20*B21</f>
        <v>0</v>
      </c>
      <c r="C22" s="17">
        <f>+C20*C21</f>
        <v>0</v>
      </c>
      <c r="D22" s="50">
        <f>+D20*D21</f>
        <v>53903.719999999994</v>
      </c>
      <c r="E22" s="17">
        <f>+E20*E21</f>
        <v>0</v>
      </c>
      <c r="F22" s="11">
        <f>SUM(B22:E22)</f>
        <v>53903.719999999994</v>
      </c>
      <c r="G22" s="17" t="s">
        <v>17</v>
      </c>
      <c r="H22" s="2"/>
    </row>
    <row r="23" spans="1:8" ht="12.75">
      <c r="A23" s="17"/>
      <c r="B23" s="17"/>
      <c r="C23" s="17"/>
      <c r="D23" s="17"/>
      <c r="E23" s="17"/>
      <c r="F23" s="51">
        <v>17500</v>
      </c>
      <c r="G23" s="31" t="s">
        <v>12</v>
      </c>
      <c r="H23" s="5"/>
    </row>
    <row r="24" spans="1:8" ht="12.75">
      <c r="A24" s="26" t="s">
        <v>6</v>
      </c>
      <c r="B24" s="11">
        <f>SUM(F22:F24)</f>
        <v>86628.72</v>
      </c>
      <c r="C24" s="17"/>
      <c r="D24" s="31"/>
      <c r="E24" s="17"/>
      <c r="F24" s="51">
        <v>15225</v>
      </c>
      <c r="G24" s="31" t="s">
        <v>13</v>
      </c>
      <c r="H24" s="1"/>
    </row>
    <row r="25" spans="1:8" ht="12.75">
      <c r="A25" s="26" t="s">
        <v>7</v>
      </c>
      <c r="B25" s="29">
        <v>910</v>
      </c>
      <c r="C25" s="17"/>
      <c r="D25" s="31"/>
      <c r="E25" s="17"/>
      <c r="F25" s="31"/>
      <c r="G25" s="31"/>
      <c r="H25" s="1"/>
    </row>
    <row r="26" spans="1:8" ht="12.75">
      <c r="A26" s="26" t="s">
        <v>8</v>
      </c>
      <c r="B26" s="52">
        <f>+B24/B25</f>
        <v>95.1963956043956</v>
      </c>
      <c r="C26" s="17"/>
      <c r="D26" s="31"/>
      <c r="E26" s="17"/>
      <c r="F26" s="17"/>
      <c r="G26" s="17"/>
      <c r="H26" s="1"/>
    </row>
    <row r="27" spans="1:7" s="1" customFormat="1" ht="12.75">
      <c r="A27" s="17"/>
      <c r="B27" s="17"/>
      <c r="C27" s="17"/>
      <c r="D27" s="17"/>
      <c r="E27" s="17"/>
      <c r="F27" s="17"/>
      <c r="G27" s="17"/>
    </row>
    <row r="28" spans="1:7" ht="12">
      <c r="A28" s="10"/>
      <c r="B28" s="10"/>
      <c r="C28" s="10"/>
      <c r="D28" s="10"/>
      <c r="E28" s="10"/>
      <c r="F28" s="10"/>
      <c r="G28" s="10"/>
    </row>
  </sheetData>
  <sheetProtection/>
  <printOptions/>
  <pageMargins left="0.7" right="0.7" top="0.75" bottom="0.75" header="0.3" footer="0.3"/>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 Twigg</dc:creator>
  <cp:keywords/>
  <dc:description/>
  <cp:lastModifiedBy>Patti's</cp:lastModifiedBy>
  <cp:lastPrinted>2013-07-17T20:36:35Z</cp:lastPrinted>
  <dcterms:created xsi:type="dcterms:W3CDTF">1999-04-14T22:30:23Z</dcterms:created>
  <dcterms:modified xsi:type="dcterms:W3CDTF">2014-02-25T14:12:17Z</dcterms:modified>
  <cp:category/>
  <cp:version/>
  <cp:contentType/>
  <cp:contentStatus/>
</cp:coreProperties>
</file>